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55" windowWidth="18780" windowHeight="1195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list'!$F$4</definedName>
    <definedName name="MJ">'Krycí list'!$G$4</definedName>
    <definedName name="Mont">Rekapitulace!$H$13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Položky!$A$1:$G$52</definedName>
    <definedName name="_xlnm.Print_Area" localSheetId="1">Rekapitulace!$A$1:$I$22</definedName>
    <definedName name="PocetMJ">'Krycí list'!$G$7</definedName>
    <definedName name="Poznamka">'Krycí list'!$B$37</definedName>
    <definedName name="Projektant">'Krycí list'!$C$7</definedName>
    <definedName name="PSV">Rekapitulace!$F$13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D16" i="1" l="1"/>
  <c r="D15" i="1"/>
  <c r="D14" i="1"/>
  <c r="BE50" i="3"/>
  <c r="BC50" i="3"/>
  <c r="BC52" i="3" s="1"/>
  <c r="G12" i="2" s="1"/>
  <c r="BB50" i="3"/>
  <c r="BA50" i="3"/>
  <c r="G50" i="3"/>
  <c r="BD50" i="3" s="1"/>
  <c r="BE48" i="3"/>
  <c r="BC48" i="3"/>
  <c r="BB48" i="3"/>
  <c r="BA48" i="3"/>
  <c r="G48" i="3"/>
  <c r="BD48" i="3" s="1"/>
  <c r="B12" i="2"/>
  <c r="A12" i="2"/>
  <c r="BE52" i="3"/>
  <c r="I12" i="2" s="1"/>
  <c r="BB52" i="3"/>
  <c r="F12" i="2" s="1"/>
  <c r="BA52" i="3"/>
  <c r="E12" i="2" s="1"/>
  <c r="C52" i="3"/>
  <c r="BE44" i="3"/>
  <c r="BE46" i="3" s="1"/>
  <c r="I11" i="2" s="1"/>
  <c r="BD44" i="3"/>
  <c r="BC44" i="3"/>
  <c r="BB44" i="3"/>
  <c r="BA44" i="3"/>
  <c r="BA46" i="3" s="1"/>
  <c r="E11" i="2" s="1"/>
  <c r="G44" i="3"/>
  <c r="BE42" i="3"/>
  <c r="BD42" i="3"/>
  <c r="BC42" i="3"/>
  <c r="BC46" i="3" s="1"/>
  <c r="G11" i="2" s="1"/>
  <c r="BA42" i="3"/>
  <c r="G42" i="3"/>
  <c r="BB42" i="3" s="1"/>
  <c r="BB46" i="3" s="1"/>
  <c r="F11" i="2" s="1"/>
  <c r="B11" i="2"/>
  <c r="A11" i="2"/>
  <c r="BD46" i="3"/>
  <c r="H11" i="2" s="1"/>
  <c r="G46" i="3"/>
  <c r="C46" i="3"/>
  <c r="BE39" i="3"/>
  <c r="BD39" i="3"/>
  <c r="BC39" i="3"/>
  <c r="BC40" i="3" s="1"/>
  <c r="G10" i="2" s="1"/>
  <c r="BB39" i="3"/>
  <c r="BB40" i="3" s="1"/>
  <c r="F10" i="2" s="1"/>
  <c r="G39" i="3"/>
  <c r="BA39" i="3" s="1"/>
  <c r="BE38" i="3"/>
  <c r="BD38" i="3"/>
  <c r="BD40" i="3" s="1"/>
  <c r="H10" i="2" s="1"/>
  <c r="BC38" i="3"/>
  <c r="BB38" i="3"/>
  <c r="G38" i="3"/>
  <c r="BA38" i="3" s="1"/>
  <c r="B10" i="2"/>
  <c r="A10" i="2"/>
  <c r="BE40" i="3"/>
  <c r="I10" i="2" s="1"/>
  <c r="C40" i="3"/>
  <c r="BE34" i="3"/>
  <c r="BD34" i="3"/>
  <c r="BC34" i="3"/>
  <c r="BB34" i="3"/>
  <c r="G34" i="3"/>
  <c r="BA34" i="3" s="1"/>
  <c r="BE33" i="3"/>
  <c r="BD33" i="3"/>
  <c r="BC33" i="3"/>
  <c r="BC36" i="3" s="1"/>
  <c r="G9" i="2" s="1"/>
  <c r="BB33" i="3"/>
  <c r="G33" i="3"/>
  <c r="BA33" i="3" s="1"/>
  <c r="BE32" i="3"/>
  <c r="BD32" i="3"/>
  <c r="BD36" i="3" s="1"/>
  <c r="H9" i="2" s="1"/>
  <c r="BC32" i="3"/>
  <c r="BB32" i="3"/>
  <c r="G32" i="3"/>
  <c r="BA32" i="3" s="1"/>
  <c r="BA36" i="3" s="1"/>
  <c r="E9" i="2" s="1"/>
  <c r="B9" i="2"/>
  <c r="A9" i="2"/>
  <c r="BE36" i="3"/>
  <c r="I9" i="2" s="1"/>
  <c r="BB36" i="3"/>
  <c r="F9" i="2" s="1"/>
  <c r="C36" i="3"/>
  <c r="BE29" i="3"/>
  <c r="BD29" i="3"/>
  <c r="BD30" i="3" s="1"/>
  <c r="H8" i="2" s="1"/>
  <c r="BC29" i="3"/>
  <c r="BB29" i="3"/>
  <c r="G29" i="3"/>
  <c r="BA29" i="3" s="1"/>
  <c r="BA30" i="3" s="1"/>
  <c r="E8" i="2" s="1"/>
  <c r="G8" i="2"/>
  <c r="B8" i="2"/>
  <c r="A8" i="2"/>
  <c r="BE30" i="3"/>
  <c r="I8" i="2" s="1"/>
  <c r="BC30" i="3"/>
  <c r="BB30" i="3"/>
  <c r="F8" i="2" s="1"/>
  <c r="C30" i="3"/>
  <c r="BE26" i="3"/>
  <c r="BD26" i="3"/>
  <c r="BC26" i="3"/>
  <c r="BB26" i="3"/>
  <c r="BA26" i="3"/>
  <c r="G26" i="3"/>
  <c r="BE25" i="3"/>
  <c r="BD25" i="3"/>
  <c r="BC25" i="3"/>
  <c r="BB25" i="3"/>
  <c r="G25" i="3"/>
  <c r="BA25" i="3" s="1"/>
  <c r="BE24" i="3"/>
  <c r="BD24" i="3"/>
  <c r="BC24" i="3"/>
  <c r="BB24" i="3"/>
  <c r="BA24" i="3"/>
  <c r="G24" i="3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C27" i="3" s="1"/>
  <c r="G7" i="2" s="1"/>
  <c r="G13" i="2" s="1"/>
  <c r="C14" i="1" s="1"/>
  <c r="BB10" i="3"/>
  <c r="G10" i="3"/>
  <c r="BA10" i="3" s="1"/>
  <c r="BE8" i="3"/>
  <c r="BD8" i="3"/>
  <c r="BD27" i="3" s="1"/>
  <c r="H7" i="2" s="1"/>
  <c r="BC8" i="3"/>
  <c r="BB8" i="3"/>
  <c r="G8" i="3"/>
  <c r="BA8" i="3" s="1"/>
  <c r="B7" i="2"/>
  <c r="A7" i="2"/>
  <c r="BE27" i="3"/>
  <c r="I7" i="2" s="1"/>
  <c r="I13" i="2" s="1"/>
  <c r="C20" i="1" s="1"/>
  <c r="BB27" i="3"/>
  <c r="F7" i="2" s="1"/>
  <c r="F13" i="2" s="1"/>
  <c r="C17" i="1" s="1"/>
  <c r="C27" i="3"/>
  <c r="C4" i="3"/>
  <c r="F3" i="3"/>
  <c r="C3" i="3"/>
  <c r="C2" i="2"/>
  <c r="C1" i="2"/>
  <c r="F34" i="1"/>
  <c r="F33" i="1"/>
  <c r="F31" i="1"/>
  <c r="G8" i="1"/>
  <c r="BA27" i="3" l="1"/>
  <c r="E7" i="2" s="1"/>
  <c r="E13" i="2" s="1"/>
  <c r="BA40" i="3"/>
  <c r="E10" i="2" s="1"/>
  <c r="BD52" i="3"/>
  <c r="H12" i="2" s="1"/>
  <c r="H13" i="2" s="1"/>
  <c r="C15" i="1" s="1"/>
  <c r="G27" i="3"/>
  <c r="G30" i="3"/>
  <c r="G36" i="3"/>
  <c r="G40" i="3"/>
  <c r="G52" i="3"/>
  <c r="G20" i="2" l="1"/>
  <c r="I20" i="2" s="1"/>
  <c r="G16" i="1" s="1"/>
  <c r="G19" i="2"/>
  <c r="I19" i="2" s="1"/>
  <c r="G15" i="1" s="1"/>
  <c r="G18" i="2"/>
  <c r="I18" i="2" s="1"/>
  <c r="C16" i="1"/>
  <c r="C18" i="1" s="1"/>
  <c r="C21" i="1" s="1"/>
  <c r="H21" i="2" l="1"/>
  <c r="G22" i="1" s="1"/>
  <c r="G21" i="1" s="1"/>
  <c r="G14" i="1"/>
  <c r="C22" i="1" l="1"/>
</calcChain>
</file>

<file path=xl/sharedStrings.xml><?xml version="1.0" encoding="utf-8"?>
<sst xmlns="http://schemas.openxmlformats.org/spreadsheetml/2006/main" count="210" uniqueCount="142">
  <si>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</si>
  <si>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</si>
  <si>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</si>
  <si>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</si>
  <si>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</si>
  <si>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</si>
  <si>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</si>
  <si>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</si>
  <si>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</si>
  <si>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</si>
  <si>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</si>
  <si>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</si>
  <si>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</si>
  <si>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</si>
  <si>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</si>
  <si>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</si>
  <si>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</si>
  <si>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</si>
  <si>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</si>
  <si>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</si>
  <si>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</si>
  <si>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</si>
  <si>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</si>
  <si>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</si>
  <si>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</si>
  <si>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</si>
  <si>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</si>
  <si>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</si>
  <si>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</si>
  <si>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</si>
  <si>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</si>
  <si>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</si>
  <si>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</si>
  <si>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</si>
  <si>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</si>
  <si>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</si>
  <si>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</si>
  <si>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</si>
  <si>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</si>
  <si>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</si>
  <si>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</si>
  <si>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</si>
  <si>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</si>
  <si>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</si>
  <si>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</si>
  <si>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</si>
  <si>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</si>
  <si>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</si>
  <si>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</si>
  <si>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</si>
  <si>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</si>
  <si>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</si>
  <si>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</si>
  <si>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</si>
  <si>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</si>
  <si>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</si>
  <si>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</si>
  <si>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</si>
  <si>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</si>
  <si>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</si>
  <si>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</si>
  <si>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</si>
  <si>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</si>
  <si>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</si>
  <si>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</si>
  <si>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</si>
  <si>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</si>
  <si>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</si>
  <si>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</si>
  <si>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Oplocení zakázaného pásma</t>
  </si>
  <si>
    <t>501-08.6-Ochrana stávající dešťové kanalizace</t>
  </si>
  <si>
    <t>131 30-1201.R00</t>
  </si>
  <si>
    <t xml:space="preserve">Hloubení zapažených jam v hor.4 do 100 m3 </t>
  </si>
  <si>
    <t>m3</t>
  </si>
  <si>
    <t>1,4*5*2,4</t>
  </si>
  <si>
    <t>131 30-1209.R00</t>
  </si>
  <si>
    <t xml:space="preserve">Příplatek za lepivost - hloubení zapaž.jam v hor.4 </t>
  </si>
  <si>
    <t>151 10-1101.R00</t>
  </si>
  <si>
    <t xml:space="preserve">Pažení a rozepření stěn rýh - příložné </t>
  </si>
  <si>
    <t>m2</t>
  </si>
  <si>
    <t>5*2,5*2</t>
  </si>
  <si>
    <t>151 10-1111.R00</t>
  </si>
  <si>
    <t xml:space="preserve">Odstranění pažení stěn rýh - příložné </t>
  </si>
  <si>
    <t>174 10-1101.R00</t>
  </si>
  <si>
    <t xml:space="preserve">Zásyp jam, rýh, šachet se zhutněním </t>
  </si>
  <si>
    <t>1,95*1,4*5</t>
  </si>
  <si>
    <t>181 30-1102.R00</t>
  </si>
  <si>
    <t xml:space="preserve">Rozprostření podorniční vrstvy tl.150 mm </t>
  </si>
  <si>
    <t>2,5*5</t>
  </si>
  <si>
    <t>121 10-1100</t>
  </si>
  <si>
    <t xml:space="preserve">Sejmutí podorniční vrstvy tl.150 mm </t>
  </si>
  <si>
    <t>0,15*2,5*5</t>
  </si>
  <si>
    <t>180 40-1211.R00</t>
  </si>
  <si>
    <t xml:space="preserve">Založení trávníku v rovině </t>
  </si>
  <si>
    <t>115 10-1201.R00</t>
  </si>
  <si>
    <t>Čerpání vody na výšku do 10 m, přítok do 500 l předpoklad čerpání 20h</t>
  </si>
  <si>
    <t>h</t>
  </si>
  <si>
    <t>113 10-711</t>
  </si>
  <si>
    <t xml:space="preserve">Odstranění zpevněné komunikace štěrkové </t>
  </si>
  <si>
    <t>199 00-0002.R00</t>
  </si>
  <si>
    <t xml:space="preserve">Poplatek za skládku horniny 1- 4 </t>
  </si>
  <si>
    <t>5</t>
  </si>
  <si>
    <t>Komunikace</t>
  </si>
  <si>
    <t>575 19-1111.R00</t>
  </si>
  <si>
    <t>Makadam živičný vsypný, kamenivo tl. 10 cm vyspravení krytu po výkopech</t>
  </si>
  <si>
    <t>8</t>
  </si>
  <si>
    <t>Trubní vedení</t>
  </si>
  <si>
    <t>899 72-1112.R00</t>
  </si>
  <si>
    <t xml:space="preserve">Fólie výstražná z PVC, šířka 30 cm </t>
  </si>
  <si>
    <t>m</t>
  </si>
  <si>
    <t>341-41301</t>
  </si>
  <si>
    <t xml:space="preserve">Vodič silový pevné uložení CYY 2,5 mm2 </t>
  </si>
  <si>
    <t>899 62-3141.R00</t>
  </si>
  <si>
    <t xml:space="preserve">Obetonování potrubí betonem C12/15 </t>
  </si>
  <si>
    <t>3*(2*0,5*0,45+0,4*0,25)</t>
  </si>
  <si>
    <t>99</t>
  </si>
  <si>
    <t>Staveništní přesun hmot</t>
  </si>
  <si>
    <t>998 27-6101.R00</t>
  </si>
  <si>
    <t xml:space="preserve">Přesun hmot </t>
  </si>
  <si>
    <t>t</t>
  </si>
  <si>
    <t>998 22-5311.R00</t>
  </si>
  <si>
    <t xml:space="preserve">Přesun hmot, oprava komunikací, kryt živič. a bet. </t>
  </si>
  <si>
    <t>713</t>
  </si>
  <si>
    <t>Izolace tepelné</t>
  </si>
  <si>
    <t>713 11-11</t>
  </si>
  <si>
    <t xml:space="preserve">Izolace tepelné potrubí vrchem kladené volně </t>
  </si>
  <si>
    <t>3*(2*0,3+0,2)</t>
  </si>
  <si>
    <t>283-761</t>
  </si>
  <si>
    <t xml:space="preserve">Deska  XPS do zeminy pro vysoké zatížení 100 mm </t>
  </si>
  <si>
    <t>M46</t>
  </si>
  <si>
    <t>Zemní práce při montážích</t>
  </si>
  <si>
    <t>460 60-0001.RT8</t>
  </si>
  <si>
    <t>Naložení a odvoz zeminy odvoz na vzdálenost 10000 m</t>
  </si>
  <si>
    <t>1,4*0,45*5</t>
  </si>
  <si>
    <t>460 60-0002.R00</t>
  </si>
  <si>
    <t>Příplatek za odvoz za každých dalších 1000 m skladka do 20 km</t>
  </si>
  <si>
    <t>10*1,4*0,45*5</t>
  </si>
  <si>
    <t>Mimořádně ztížené dopravní podmínky 3,5%</t>
  </si>
  <si>
    <t>Provozní vlivy 0,9%</t>
  </si>
  <si>
    <t>Zařízení staveniště 2,5%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</si>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</sst>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C4" sqref="C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141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140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Rekapitulace!A18</f>
        <v>Mimořádně ztížené dopravní podmínky 3,5%</v>
      </c>
      <c r="E14" s="49"/>
      <c r="F14" s="50"/>
      <c r="G14" s="47">
        <f>Rekapitulace!I18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Rekapitulace!A19</f>
        <v>Provozní vlivy 0,9%</v>
      </c>
      <c r="E15" s="51"/>
      <c r="F15" s="52"/>
      <c r="G15" s="47">
        <f>Rekapitulace!I19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Rekapitulace!A20</f>
        <v>Zařízení staveniště 2,5%</v>
      </c>
      <c r="E16" s="51"/>
      <c r="F16" s="52"/>
      <c r="G16" s="47">
        <f>Rekapitulace!I20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2"/>
  <sheetViews>
    <sheetView workbookViewId="0">
      <selection activeCell="H21" sqref="H21:I2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57" ht="13.5" thickBot="1" x14ac:dyDescent="0.25">
      <c r="A2" s="84" t="s">
        <v>1</v>
      </c>
      <c r="B2" s="85"/>
      <c r="C2" s="86" t="str">
        <f>CONCATENATE(cisloobjektu," ",nazevobjektu)</f>
        <v xml:space="preserve"> 501-08.6-Ochrana stávající dešťové kanalizace</v>
      </c>
      <c r="D2" s="87"/>
      <c r="E2" s="88"/>
      <c r="F2" s="87"/>
      <c r="G2" s="89"/>
      <c r="H2" s="89"/>
      <c r="I2" s="90"/>
    </row>
    <row r="3" spans="1:57" ht="13.5" thickTop="1" x14ac:dyDescent="0.2">
      <c r="F3" s="11"/>
    </row>
    <row r="4" spans="1:57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Položky!BA27</f>
        <v>0</v>
      </c>
      <c r="F7" s="203">
        <f>Položky!BB27</f>
        <v>0</v>
      </c>
      <c r="G7" s="203">
        <f>Položky!BC27</f>
        <v>0</v>
      </c>
      <c r="H7" s="203">
        <f>Položky!BD27</f>
        <v>0</v>
      </c>
      <c r="I7" s="204">
        <f>Položky!BE27</f>
        <v>0</v>
      </c>
    </row>
    <row r="8" spans="1:57" s="11" customFormat="1" x14ac:dyDescent="0.2">
      <c r="A8" s="201" t="str">
        <f>Položky!B28</f>
        <v>5</v>
      </c>
      <c r="B8" s="99" t="str">
        <f>Položky!C28</f>
        <v>Komunikace</v>
      </c>
      <c r="C8" s="100"/>
      <c r="D8" s="101"/>
      <c r="E8" s="202">
        <f>Položky!BA30</f>
        <v>0</v>
      </c>
      <c r="F8" s="203">
        <f>Položky!BB30</f>
        <v>0</v>
      </c>
      <c r="G8" s="203">
        <f>Položky!BC30</f>
        <v>0</v>
      </c>
      <c r="H8" s="203">
        <f>Položky!BD30</f>
        <v>0</v>
      </c>
      <c r="I8" s="204">
        <f>Položky!BE30</f>
        <v>0</v>
      </c>
    </row>
    <row r="9" spans="1:57" s="11" customFormat="1" x14ac:dyDescent="0.2">
      <c r="A9" s="201" t="str">
        <f>Položky!B31</f>
        <v>8</v>
      </c>
      <c r="B9" s="99" t="str">
        <f>Položky!C31</f>
        <v>Trubní vedení</v>
      </c>
      <c r="C9" s="100"/>
      <c r="D9" s="101"/>
      <c r="E9" s="202">
        <f>Položky!BA36</f>
        <v>0</v>
      </c>
      <c r="F9" s="203">
        <f>Položky!BB36</f>
        <v>0</v>
      </c>
      <c r="G9" s="203">
        <f>Položky!BC36</f>
        <v>0</v>
      </c>
      <c r="H9" s="203">
        <f>Položky!BD36</f>
        <v>0</v>
      </c>
      <c r="I9" s="204">
        <f>Položky!BE36</f>
        <v>0</v>
      </c>
    </row>
    <row r="10" spans="1:57" s="11" customFormat="1" x14ac:dyDescent="0.2">
      <c r="A10" s="201" t="str">
        <f>Položky!B37</f>
        <v>99</v>
      </c>
      <c r="B10" s="99" t="str">
        <f>Položky!C37</f>
        <v>Staveništní přesun hmot</v>
      </c>
      <c r="C10" s="100"/>
      <c r="D10" s="101"/>
      <c r="E10" s="202">
        <f>Položky!BA40</f>
        <v>0</v>
      </c>
      <c r="F10" s="203">
        <f>Položky!BB40</f>
        <v>0</v>
      </c>
      <c r="G10" s="203">
        <f>Položky!BC40</f>
        <v>0</v>
      </c>
      <c r="H10" s="203">
        <f>Položky!BD40</f>
        <v>0</v>
      </c>
      <c r="I10" s="204">
        <f>Položky!BE40</f>
        <v>0</v>
      </c>
    </row>
    <row r="11" spans="1:57" s="11" customFormat="1" x14ac:dyDescent="0.2">
      <c r="A11" s="201" t="str">
        <f>Položky!B41</f>
        <v>713</v>
      </c>
      <c r="B11" s="99" t="str">
        <f>Položky!C41</f>
        <v>Izolace tepelné</v>
      </c>
      <c r="C11" s="100"/>
      <c r="D11" s="101"/>
      <c r="E11" s="202">
        <f>Položky!BA46</f>
        <v>0</v>
      </c>
      <c r="F11" s="203">
        <f>Položky!BB46</f>
        <v>0</v>
      </c>
      <c r="G11" s="203">
        <f>Položky!BC46</f>
        <v>0</v>
      </c>
      <c r="H11" s="203">
        <f>Položky!BD46</f>
        <v>0</v>
      </c>
      <c r="I11" s="204">
        <f>Položky!BE46</f>
        <v>0</v>
      </c>
    </row>
    <row r="12" spans="1:57" s="11" customFormat="1" ht="13.5" thickBot="1" x14ac:dyDescent="0.25">
      <c r="A12" s="201" t="str">
        <f>Položky!B47</f>
        <v>M46</v>
      </c>
      <c r="B12" s="99" t="str">
        <f>Položky!C47</f>
        <v>Zemní práce při montážích</v>
      </c>
      <c r="C12" s="100"/>
      <c r="D12" s="101"/>
      <c r="E12" s="202">
        <f>Položky!BA52</f>
        <v>0</v>
      </c>
      <c r="F12" s="203">
        <f>Položky!BB52</f>
        <v>0</v>
      </c>
      <c r="G12" s="203">
        <f>Položky!BC52</f>
        <v>0</v>
      </c>
      <c r="H12" s="203">
        <f>Položky!BD52</f>
        <v>0</v>
      </c>
      <c r="I12" s="204">
        <f>Položky!BE52</f>
        <v>0</v>
      </c>
    </row>
    <row r="13" spans="1:57" s="107" customFormat="1" ht="13.5" thickBot="1" x14ac:dyDescent="0.25">
      <c r="A13" s="102"/>
      <c r="B13" s="94" t="s">
        <v>50</v>
      </c>
      <c r="C13" s="94"/>
      <c r="D13" s="103"/>
      <c r="E13" s="104">
        <f>SUM(E7:E12)</f>
        <v>0</v>
      </c>
      <c r="F13" s="105">
        <f>SUM(F7:F12)</f>
        <v>0</v>
      </c>
      <c r="G13" s="105">
        <f>SUM(G7:G12)</f>
        <v>0</v>
      </c>
      <c r="H13" s="105">
        <f>SUM(H7:H12)</f>
        <v>0</v>
      </c>
      <c r="I13" s="106">
        <f>SUM(I7:I12)</f>
        <v>0</v>
      </c>
    </row>
    <row r="14" spans="1:57" x14ac:dyDescent="0.2">
      <c r="A14" s="100"/>
      <c r="B14" s="100"/>
      <c r="C14" s="100"/>
      <c r="D14" s="100"/>
      <c r="E14" s="100"/>
      <c r="F14" s="100"/>
      <c r="G14" s="100"/>
      <c r="H14" s="100"/>
      <c r="I14" s="100"/>
    </row>
    <row r="15" spans="1:57" ht="19.5" customHeight="1" x14ac:dyDescent="0.25">
      <c r="A15" s="108" t="s">
        <v>51</v>
      </c>
      <c r="B15" s="108"/>
      <c r="C15" s="108"/>
      <c r="D15" s="108"/>
      <c r="E15" s="108"/>
      <c r="F15" s="108"/>
      <c r="G15" s="109"/>
      <c r="H15" s="108"/>
      <c r="I15" s="108"/>
      <c r="BA15" s="32"/>
      <c r="BB15" s="32"/>
      <c r="BC15" s="32"/>
      <c r="BD15" s="32"/>
      <c r="BE15" s="32"/>
    </row>
    <row r="16" spans="1:57" ht="13.5" thickBot="1" x14ac:dyDescent="0.25">
      <c r="A16" s="110"/>
      <c r="B16" s="110"/>
      <c r="C16" s="110"/>
      <c r="D16" s="110"/>
      <c r="E16" s="110"/>
      <c r="F16" s="110"/>
      <c r="G16" s="110"/>
      <c r="H16" s="110"/>
      <c r="I16" s="110"/>
    </row>
    <row r="17" spans="1:53" x14ac:dyDescent="0.2">
      <c r="A17" s="111" t="s">
        <v>52</v>
      </c>
      <c r="B17" s="112"/>
      <c r="C17" s="112"/>
      <c r="D17" s="113"/>
      <c r="E17" s="114" t="s">
        <v>53</v>
      </c>
      <c r="F17" s="115" t="s">
        <v>54</v>
      </c>
      <c r="G17" s="116" t="s">
        <v>55</v>
      </c>
      <c r="H17" s="117"/>
      <c r="I17" s="118" t="s">
        <v>53</v>
      </c>
    </row>
    <row r="18" spans="1:53" x14ac:dyDescent="0.2">
      <c r="A18" s="119" t="s">
        <v>137</v>
      </c>
      <c r="B18" s="120"/>
      <c r="C18" s="120"/>
      <c r="D18" s="121"/>
      <c r="E18" s="122"/>
      <c r="F18" s="123">
        <v>0</v>
      </c>
      <c r="G18" s="124">
        <f>CHOOSE(BA18+1,HSV+PSV,HSV+PSV+Mont,HSV+PSV+Dodavka+Mont,HSV,PSV,Mont,Dodavka,Mont+Dodavka,0)</f>
        <v>0</v>
      </c>
      <c r="H18" s="125"/>
      <c r="I18" s="126">
        <f>E18+F18*G18/100</f>
        <v>0</v>
      </c>
      <c r="BA18">
        <v>0</v>
      </c>
    </row>
    <row r="19" spans="1:53" x14ac:dyDescent="0.2">
      <c r="A19" s="119" t="s">
        <v>138</v>
      </c>
      <c r="B19" s="120"/>
      <c r="C19" s="120"/>
      <c r="D19" s="121"/>
      <c r="E19" s="122"/>
      <c r="F19" s="123">
        <v>0</v>
      </c>
      <c r="G19" s="124">
        <f>CHOOSE(BA19+1,HSV+PSV,HSV+PSV+Mont,HSV+PSV+Dodavka+Mont,HSV,PSV,Mont,Dodavka,Mont+Dodavka,0)</f>
        <v>0</v>
      </c>
      <c r="H19" s="125"/>
      <c r="I19" s="126">
        <f>E19+F19*G19/100</f>
        <v>0</v>
      </c>
      <c r="BA19">
        <v>0</v>
      </c>
    </row>
    <row r="20" spans="1:53" x14ac:dyDescent="0.2">
      <c r="A20" s="119" t="s">
        <v>139</v>
      </c>
      <c r="B20" s="120"/>
      <c r="C20" s="120"/>
      <c r="D20" s="121"/>
      <c r="E20" s="122"/>
      <c r="F20" s="123">
        <v>0</v>
      </c>
      <c r="G20" s="124">
        <f>CHOOSE(BA20+1,HSV+PSV,HSV+PSV+Mont,HSV+PSV+Dodavka+Mont,HSV,PSV,Mont,Dodavka,Mont+Dodavka,0)</f>
        <v>0</v>
      </c>
      <c r="H20" s="125"/>
      <c r="I20" s="126">
        <f>E20+F20*G20/100</f>
        <v>0</v>
      </c>
      <c r="BA20">
        <v>0</v>
      </c>
    </row>
    <row r="21" spans="1:53" ht="13.5" thickBot="1" x14ac:dyDescent="0.25">
      <c r="A21" s="127"/>
      <c r="B21" s="128" t="s">
        <v>56</v>
      </c>
      <c r="C21" s="129"/>
      <c r="D21" s="130"/>
      <c r="E21" s="131"/>
      <c r="F21" s="132"/>
      <c r="G21" s="132"/>
      <c r="H21" s="133">
        <f>SUM(I18:I20)</f>
        <v>0</v>
      </c>
      <c r="I21" s="134"/>
    </row>
    <row r="22" spans="1:53" x14ac:dyDescent="0.2">
      <c r="A22" s="110"/>
      <c r="B22" s="110"/>
      <c r="C22" s="110"/>
      <c r="D22" s="110"/>
      <c r="E22" s="110"/>
      <c r="F22" s="110"/>
      <c r="G22" s="110"/>
      <c r="H22" s="110"/>
      <c r="I22" s="110"/>
    </row>
    <row r="23" spans="1:53" x14ac:dyDescent="0.2">
      <c r="B23" s="107"/>
      <c r="F23" s="135"/>
      <c r="G23" s="136"/>
      <c r="H23" s="136"/>
      <c r="I23" s="137"/>
    </row>
    <row r="24" spans="1:53" x14ac:dyDescent="0.2">
      <c r="F24" s="135"/>
      <c r="G24" s="136"/>
      <c r="H24" s="136"/>
      <c r="I24" s="137"/>
    </row>
    <row r="25" spans="1:53" x14ac:dyDescent="0.2">
      <c r="F25" s="135"/>
      <c r="G25" s="136"/>
      <c r="H25" s="136"/>
      <c r="I25" s="137"/>
    </row>
    <row r="26" spans="1:53" x14ac:dyDescent="0.2">
      <c r="F26" s="135"/>
      <c r="G26" s="136"/>
      <c r="H26" s="136"/>
      <c r="I26" s="137"/>
    </row>
    <row r="27" spans="1:53" x14ac:dyDescent="0.2">
      <c r="F27" s="135"/>
      <c r="G27" s="136"/>
      <c r="H27" s="136"/>
      <c r="I27" s="137"/>
    </row>
    <row r="28" spans="1:53" x14ac:dyDescent="0.2">
      <c r="F28" s="135"/>
      <c r="G28" s="136"/>
      <c r="H28" s="136"/>
      <c r="I28" s="137"/>
    </row>
    <row r="29" spans="1:53" x14ac:dyDescent="0.2">
      <c r="F29" s="135"/>
      <c r="G29" s="136"/>
      <c r="H29" s="136"/>
      <c r="I29" s="137"/>
    </row>
    <row r="30" spans="1:53" x14ac:dyDescent="0.2">
      <c r="F30" s="135"/>
      <c r="G30" s="136"/>
      <c r="H30" s="136"/>
      <c r="I30" s="137"/>
    </row>
    <row r="31" spans="1:53" x14ac:dyDescent="0.2">
      <c r="F31" s="135"/>
      <c r="G31" s="136"/>
      <c r="H31" s="136"/>
      <c r="I31" s="137"/>
    </row>
    <row r="32" spans="1:53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  <row r="72" spans="6:9" x14ac:dyDescent="0.2">
      <c r="F72" s="135"/>
      <c r="G72" s="136"/>
      <c r="H72" s="136"/>
      <c r="I72" s="137"/>
    </row>
  </sheetData>
  <mergeCells count="4">
    <mergeCell ref="A1:B1"/>
    <mergeCell ref="A2:B2"/>
    <mergeCell ref="G2:I2"/>
    <mergeCell ref="H21:I21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5"/>
  <sheetViews>
    <sheetView showGridLines="0" showZeros="0" zoomScaleNormal="100" workbookViewId="0">
      <selection activeCell="A52" sqref="A52:IV54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501-08.6-Ochrana stávající dešťové kanalizace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71</v>
      </c>
      <c r="C8" s="175" t="s">
        <v>72</v>
      </c>
      <c r="D8" s="176" t="s">
        <v>73</v>
      </c>
      <c r="E8" s="177">
        <v>16.8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9"/>
      <c r="B9" s="180"/>
      <c r="C9" s="181" t="s">
        <v>74</v>
      </c>
      <c r="D9" s="182"/>
      <c r="E9" s="183">
        <v>16.8</v>
      </c>
      <c r="F9" s="184"/>
      <c r="G9" s="185"/>
      <c r="M9" s="186" t="s">
        <v>74</v>
      </c>
      <c r="O9" s="172"/>
    </row>
    <row r="10" spans="1:104" x14ac:dyDescent="0.2">
      <c r="A10" s="173">
        <v>2</v>
      </c>
      <c r="B10" s="174" t="s">
        <v>75</v>
      </c>
      <c r="C10" s="175" t="s">
        <v>76</v>
      </c>
      <c r="D10" s="176" t="s">
        <v>73</v>
      </c>
      <c r="E10" s="177">
        <v>16.8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2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9"/>
      <c r="B11" s="180"/>
      <c r="C11" s="181" t="s">
        <v>74</v>
      </c>
      <c r="D11" s="182"/>
      <c r="E11" s="183">
        <v>16.8</v>
      </c>
      <c r="F11" s="184"/>
      <c r="G11" s="185"/>
      <c r="M11" s="186" t="s">
        <v>74</v>
      </c>
      <c r="O11" s="172"/>
    </row>
    <row r="12" spans="1:104" x14ac:dyDescent="0.2">
      <c r="A12" s="173">
        <v>3</v>
      </c>
      <c r="B12" s="174" t="s">
        <v>77</v>
      </c>
      <c r="C12" s="175" t="s">
        <v>78</v>
      </c>
      <c r="D12" s="176" t="s">
        <v>79</v>
      </c>
      <c r="E12" s="177">
        <v>25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3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9.8999999999999999E-4</v>
      </c>
    </row>
    <row r="13" spans="1:104" x14ac:dyDescent="0.2">
      <c r="A13" s="179"/>
      <c r="B13" s="180"/>
      <c r="C13" s="181" t="s">
        <v>80</v>
      </c>
      <c r="D13" s="182"/>
      <c r="E13" s="183">
        <v>25</v>
      </c>
      <c r="F13" s="184"/>
      <c r="G13" s="185"/>
      <c r="M13" s="186" t="s">
        <v>80</v>
      </c>
      <c r="O13" s="172"/>
    </row>
    <row r="14" spans="1:104" x14ac:dyDescent="0.2">
      <c r="A14" s="173">
        <v>4</v>
      </c>
      <c r="B14" s="174" t="s">
        <v>81</v>
      </c>
      <c r="C14" s="175" t="s">
        <v>82</v>
      </c>
      <c r="D14" s="176" t="s">
        <v>79</v>
      </c>
      <c r="E14" s="177">
        <v>25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4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9"/>
      <c r="B15" s="180"/>
      <c r="C15" s="181" t="s">
        <v>80</v>
      </c>
      <c r="D15" s="182"/>
      <c r="E15" s="183">
        <v>25</v>
      </c>
      <c r="F15" s="184"/>
      <c r="G15" s="185"/>
      <c r="M15" s="186" t="s">
        <v>80</v>
      </c>
      <c r="O15" s="172"/>
    </row>
    <row r="16" spans="1:104" x14ac:dyDescent="0.2">
      <c r="A16" s="173">
        <v>5</v>
      </c>
      <c r="B16" s="174" t="s">
        <v>83</v>
      </c>
      <c r="C16" s="175" t="s">
        <v>84</v>
      </c>
      <c r="D16" s="176" t="s">
        <v>73</v>
      </c>
      <c r="E16" s="177">
        <v>13.65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5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9"/>
      <c r="B17" s="180"/>
      <c r="C17" s="181" t="s">
        <v>85</v>
      </c>
      <c r="D17" s="182"/>
      <c r="E17" s="183">
        <v>13.65</v>
      </c>
      <c r="F17" s="184"/>
      <c r="G17" s="185"/>
      <c r="M17" s="186" t="s">
        <v>85</v>
      </c>
      <c r="O17" s="172"/>
    </row>
    <row r="18" spans="1:104" x14ac:dyDescent="0.2">
      <c r="A18" s="173">
        <v>6</v>
      </c>
      <c r="B18" s="174" t="s">
        <v>86</v>
      </c>
      <c r="C18" s="175" t="s">
        <v>87</v>
      </c>
      <c r="D18" s="176" t="s">
        <v>79</v>
      </c>
      <c r="E18" s="177">
        <v>12.5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6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 x14ac:dyDescent="0.2">
      <c r="A19" s="179"/>
      <c r="B19" s="180"/>
      <c r="C19" s="181" t="s">
        <v>88</v>
      </c>
      <c r="D19" s="182"/>
      <c r="E19" s="183">
        <v>12.5</v>
      </c>
      <c r="F19" s="184"/>
      <c r="G19" s="185"/>
      <c r="M19" s="186" t="s">
        <v>88</v>
      </c>
      <c r="O19" s="172"/>
    </row>
    <row r="20" spans="1:104" x14ac:dyDescent="0.2">
      <c r="A20" s="173">
        <v>7</v>
      </c>
      <c r="B20" s="174" t="s">
        <v>89</v>
      </c>
      <c r="C20" s="175" t="s">
        <v>90</v>
      </c>
      <c r="D20" s="176" t="s">
        <v>73</v>
      </c>
      <c r="E20" s="177">
        <v>1.875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7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 x14ac:dyDescent="0.2">
      <c r="A21" s="179"/>
      <c r="B21" s="180"/>
      <c r="C21" s="181" t="s">
        <v>91</v>
      </c>
      <c r="D21" s="182"/>
      <c r="E21" s="183">
        <v>1.875</v>
      </c>
      <c r="F21" s="184"/>
      <c r="G21" s="185"/>
      <c r="M21" s="186" t="s">
        <v>91</v>
      </c>
      <c r="O21" s="172"/>
    </row>
    <row r="22" spans="1:104" x14ac:dyDescent="0.2">
      <c r="A22" s="173">
        <v>8</v>
      </c>
      <c r="B22" s="174" t="s">
        <v>92</v>
      </c>
      <c r="C22" s="175" t="s">
        <v>93</v>
      </c>
      <c r="D22" s="176" t="s">
        <v>79</v>
      </c>
      <c r="E22" s="177">
        <v>12.5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8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 x14ac:dyDescent="0.2">
      <c r="A23" s="179"/>
      <c r="B23" s="180"/>
      <c r="C23" s="181" t="s">
        <v>88</v>
      </c>
      <c r="D23" s="182"/>
      <c r="E23" s="183">
        <v>12.5</v>
      </c>
      <c r="F23" s="184"/>
      <c r="G23" s="185"/>
      <c r="M23" s="186" t="s">
        <v>88</v>
      </c>
      <c r="O23" s="172"/>
    </row>
    <row r="24" spans="1:104" ht="22.5" x14ac:dyDescent="0.2">
      <c r="A24" s="173">
        <v>9</v>
      </c>
      <c r="B24" s="174" t="s">
        <v>94</v>
      </c>
      <c r="C24" s="175" t="s">
        <v>95</v>
      </c>
      <c r="D24" s="176" t="s">
        <v>96</v>
      </c>
      <c r="E24" s="177">
        <v>20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9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73">
        <v>10</v>
      </c>
      <c r="B25" s="174" t="s">
        <v>97</v>
      </c>
      <c r="C25" s="175" t="s">
        <v>98</v>
      </c>
      <c r="D25" s="176" t="s">
        <v>79</v>
      </c>
      <c r="E25" s="177">
        <v>7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10</v>
      </c>
      <c r="AZ25" s="139">
        <v>1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0</v>
      </c>
    </row>
    <row r="26" spans="1:104" x14ac:dyDescent="0.2">
      <c r="A26" s="173">
        <v>11</v>
      </c>
      <c r="B26" s="174" t="s">
        <v>99</v>
      </c>
      <c r="C26" s="175" t="s">
        <v>100</v>
      </c>
      <c r="D26" s="176" t="s">
        <v>73</v>
      </c>
      <c r="E26" s="177">
        <v>3.15</v>
      </c>
      <c r="F26" s="177">
        <v>0</v>
      </c>
      <c r="G26" s="178">
        <f>E26*F26</f>
        <v>0</v>
      </c>
      <c r="O26" s="172">
        <v>2</v>
      </c>
      <c r="AA26" s="139">
        <v>12</v>
      </c>
      <c r="AB26" s="139">
        <v>0</v>
      </c>
      <c r="AC26" s="139">
        <v>11</v>
      </c>
      <c r="AZ26" s="139">
        <v>1</v>
      </c>
      <c r="BA26" s="139">
        <f>IF(AZ26=1,G26,0)</f>
        <v>0</v>
      </c>
      <c r="BB26" s="139">
        <f>IF(AZ26=2,G26,0)</f>
        <v>0</v>
      </c>
      <c r="BC26" s="139">
        <f>IF(AZ26=3,G26,0)</f>
        <v>0</v>
      </c>
      <c r="BD26" s="139">
        <f>IF(AZ26=4,G26,0)</f>
        <v>0</v>
      </c>
      <c r="BE26" s="139">
        <f>IF(AZ26=5,G26,0)</f>
        <v>0</v>
      </c>
      <c r="CZ26" s="139">
        <v>0</v>
      </c>
    </row>
    <row r="27" spans="1:104" x14ac:dyDescent="0.2">
      <c r="A27" s="187"/>
      <c r="B27" s="188" t="s">
        <v>68</v>
      </c>
      <c r="C27" s="189" t="str">
        <f>CONCATENATE(B7," ",C7)</f>
        <v>1 Zemní práce</v>
      </c>
      <c r="D27" s="187"/>
      <c r="E27" s="190"/>
      <c r="F27" s="190"/>
      <c r="G27" s="191">
        <f>SUM(G7:G26)</f>
        <v>0</v>
      </c>
      <c r="O27" s="172">
        <v>4</v>
      </c>
      <c r="BA27" s="192">
        <f>SUM(BA7:BA26)</f>
        <v>0</v>
      </c>
      <c r="BB27" s="192">
        <f>SUM(BB7:BB26)</f>
        <v>0</v>
      </c>
      <c r="BC27" s="192">
        <f>SUM(BC7:BC26)</f>
        <v>0</v>
      </c>
      <c r="BD27" s="192">
        <f>SUM(BD7:BD26)</f>
        <v>0</v>
      </c>
      <c r="BE27" s="192">
        <f>SUM(BE7:BE26)</f>
        <v>0</v>
      </c>
    </row>
    <row r="28" spans="1:104" x14ac:dyDescent="0.2">
      <c r="A28" s="165" t="s">
        <v>65</v>
      </c>
      <c r="B28" s="166" t="s">
        <v>101</v>
      </c>
      <c r="C28" s="167" t="s">
        <v>102</v>
      </c>
      <c r="D28" s="168"/>
      <c r="E28" s="169"/>
      <c r="F28" s="169"/>
      <c r="G28" s="170"/>
      <c r="H28" s="171"/>
      <c r="I28" s="171"/>
      <c r="O28" s="172">
        <v>1</v>
      </c>
    </row>
    <row r="29" spans="1:104" ht="22.5" x14ac:dyDescent="0.2">
      <c r="A29" s="173">
        <v>12</v>
      </c>
      <c r="B29" s="174" t="s">
        <v>103</v>
      </c>
      <c r="C29" s="175" t="s">
        <v>104</v>
      </c>
      <c r="D29" s="176" t="s">
        <v>79</v>
      </c>
      <c r="E29" s="177">
        <v>7</v>
      </c>
      <c r="F29" s="177">
        <v>0</v>
      </c>
      <c r="G29" s="178">
        <f>E29*F29</f>
        <v>0</v>
      </c>
      <c r="O29" s="172">
        <v>2</v>
      </c>
      <c r="AA29" s="139">
        <v>12</v>
      </c>
      <c r="AB29" s="139">
        <v>0</v>
      </c>
      <c r="AC29" s="139">
        <v>12</v>
      </c>
      <c r="AZ29" s="139">
        <v>1</v>
      </c>
      <c r="BA29" s="139">
        <f>IF(AZ29=1,G29,0)</f>
        <v>0</v>
      </c>
      <c r="BB29" s="139">
        <f>IF(AZ29=2,G29,0)</f>
        <v>0</v>
      </c>
      <c r="BC29" s="139">
        <f>IF(AZ29=3,G29,0)</f>
        <v>0</v>
      </c>
      <c r="BD29" s="139">
        <f>IF(AZ29=4,G29,0)</f>
        <v>0</v>
      </c>
      <c r="BE29" s="139">
        <f>IF(AZ29=5,G29,0)</f>
        <v>0</v>
      </c>
      <c r="CZ29" s="139">
        <v>0.215</v>
      </c>
    </row>
    <row r="30" spans="1:104" x14ac:dyDescent="0.2">
      <c r="A30" s="187"/>
      <c r="B30" s="188" t="s">
        <v>68</v>
      </c>
      <c r="C30" s="189" t="str">
        <f>CONCATENATE(B28," ",C28)</f>
        <v>5 Komunikace</v>
      </c>
      <c r="D30" s="187"/>
      <c r="E30" s="190"/>
      <c r="F30" s="190"/>
      <c r="G30" s="191">
        <f>SUM(G28:G29)</f>
        <v>0</v>
      </c>
      <c r="O30" s="172">
        <v>4</v>
      </c>
      <c r="BA30" s="192">
        <f>SUM(BA28:BA29)</f>
        <v>0</v>
      </c>
      <c r="BB30" s="192">
        <f>SUM(BB28:BB29)</f>
        <v>0</v>
      </c>
      <c r="BC30" s="192">
        <f>SUM(BC28:BC29)</f>
        <v>0</v>
      </c>
      <c r="BD30" s="192">
        <f>SUM(BD28:BD29)</f>
        <v>0</v>
      </c>
      <c r="BE30" s="192">
        <f>SUM(BE28:BE29)</f>
        <v>0</v>
      </c>
    </row>
    <row r="31" spans="1:104" x14ac:dyDescent="0.2">
      <c r="A31" s="165" t="s">
        <v>65</v>
      </c>
      <c r="B31" s="166" t="s">
        <v>105</v>
      </c>
      <c r="C31" s="167" t="s">
        <v>106</v>
      </c>
      <c r="D31" s="168"/>
      <c r="E31" s="169"/>
      <c r="F31" s="169"/>
      <c r="G31" s="170"/>
      <c r="H31" s="171"/>
      <c r="I31" s="171"/>
      <c r="O31" s="172">
        <v>1</v>
      </c>
    </row>
    <row r="32" spans="1:104" x14ac:dyDescent="0.2">
      <c r="A32" s="173">
        <v>13</v>
      </c>
      <c r="B32" s="174" t="s">
        <v>107</v>
      </c>
      <c r="C32" s="175" t="s">
        <v>108</v>
      </c>
      <c r="D32" s="176" t="s">
        <v>109</v>
      </c>
      <c r="E32" s="177">
        <v>5</v>
      </c>
      <c r="F32" s="177">
        <v>0</v>
      </c>
      <c r="G32" s="178">
        <f>E32*F32</f>
        <v>0</v>
      </c>
      <c r="O32" s="172">
        <v>2</v>
      </c>
      <c r="AA32" s="139">
        <v>12</v>
      </c>
      <c r="AB32" s="139">
        <v>0</v>
      </c>
      <c r="AC32" s="139">
        <v>13</v>
      </c>
      <c r="AZ32" s="139">
        <v>1</v>
      </c>
      <c r="BA32" s="139">
        <f>IF(AZ32=1,G32,0)</f>
        <v>0</v>
      </c>
      <c r="BB32" s="139">
        <f>IF(AZ32=2,G32,0)</f>
        <v>0</v>
      </c>
      <c r="BC32" s="139">
        <f>IF(AZ32=3,G32,0)</f>
        <v>0</v>
      </c>
      <c r="BD32" s="139">
        <f>IF(AZ32=4,G32,0)</f>
        <v>0</v>
      </c>
      <c r="BE32" s="139">
        <f>IF(AZ32=5,G32,0)</f>
        <v>0</v>
      </c>
      <c r="CZ32" s="139">
        <v>0</v>
      </c>
    </row>
    <row r="33" spans="1:104" x14ac:dyDescent="0.2">
      <c r="A33" s="173">
        <v>14</v>
      </c>
      <c r="B33" s="174" t="s">
        <v>110</v>
      </c>
      <c r="C33" s="175" t="s">
        <v>111</v>
      </c>
      <c r="D33" s="176" t="s">
        <v>109</v>
      </c>
      <c r="E33" s="177">
        <v>5</v>
      </c>
      <c r="F33" s="177">
        <v>0</v>
      </c>
      <c r="G33" s="178">
        <f>E33*F33</f>
        <v>0</v>
      </c>
      <c r="O33" s="172">
        <v>2</v>
      </c>
      <c r="AA33" s="139">
        <v>12</v>
      </c>
      <c r="AB33" s="139">
        <v>1</v>
      </c>
      <c r="AC33" s="139">
        <v>14</v>
      </c>
      <c r="AZ33" s="139">
        <v>1</v>
      </c>
      <c r="BA33" s="139">
        <f>IF(AZ33=1,G33,0)</f>
        <v>0</v>
      </c>
      <c r="BB33" s="139">
        <f>IF(AZ33=2,G33,0)</f>
        <v>0</v>
      </c>
      <c r="BC33" s="139">
        <f>IF(AZ33=3,G33,0)</f>
        <v>0</v>
      </c>
      <c r="BD33" s="139">
        <f>IF(AZ33=4,G33,0)</f>
        <v>0</v>
      </c>
      <c r="BE33" s="139">
        <f>IF(AZ33=5,G33,0)</f>
        <v>0</v>
      </c>
      <c r="CZ33" s="139">
        <v>4.0000000000000003E-5</v>
      </c>
    </row>
    <row r="34" spans="1:104" x14ac:dyDescent="0.2">
      <c r="A34" s="173">
        <v>15</v>
      </c>
      <c r="B34" s="174" t="s">
        <v>112</v>
      </c>
      <c r="C34" s="175" t="s">
        <v>113</v>
      </c>
      <c r="D34" s="176" t="s">
        <v>73</v>
      </c>
      <c r="E34" s="177">
        <v>1.65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15</v>
      </c>
      <c r="AZ34" s="139">
        <v>1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2.5249999999999999</v>
      </c>
    </row>
    <row r="35" spans="1:104" x14ac:dyDescent="0.2">
      <c r="A35" s="179"/>
      <c r="B35" s="180"/>
      <c r="C35" s="181" t="s">
        <v>114</v>
      </c>
      <c r="D35" s="182"/>
      <c r="E35" s="183">
        <v>1.65</v>
      </c>
      <c r="F35" s="184"/>
      <c r="G35" s="185"/>
      <c r="M35" s="186" t="s">
        <v>114</v>
      </c>
      <c r="O35" s="172"/>
    </row>
    <row r="36" spans="1:104" x14ac:dyDescent="0.2">
      <c r="A36" s="187"/>
      <c r="B36" s="188" t="s">
        <v>68</v>
      </c>
      <c r="C36" s="189" t="str">
        <f>CONCATENATE(B31," ",C31)</f>
        <v>8 Trubní vedení</v>
      </c>
      <c r="D36" s="187"/>
      <c r="E36" s="190"/>
      <c r="F36" s="190"/>
      <c r="G36" s="191">
        <f>SUM(G31:G35)</f>
        <v>0</v>
      </c>
      <c r="O36" s="172">
        <v>4</v>
      </c>
      <c r="BA36" s="192">
        <f>SUM(BA31:BA35)</f>
        <v>0</v>
      </c>
      <c r="BB36" s="192">
        <f>SUM(BB31:BB35)</f>
        <v>0</v>
      </c>
      <c r="BC36" s="192">
        <f>SUM(BC31:BC35)</f>
        <v>0</v>
      </c>
      <c r="BD36" s="192">
        <f>SUM(BD31:BD35)</f>
        <v>0</v>
      </c>
      <c r="BE36" s="192">
        <f>SUM(BE31:BE35)</f>
        <v>0</v>
      </c>
    </row>
    <row r="37" spans="1:104" x14ac:dyDescent="0.2">
      <c r="A37" s="165" t="s">
        <v>65</v>
      </c>
      <c r="B37" s="166" t="s">
        <v>115</v>
      </c>
      <c r="C37" s="167" t="s">
        <v>116</v>
      </c>
      <c r="D37" s="168"/>
      <c r="E37" s="169"/>
      <c r="F37" s="169"/>
      <c r="G37" s="170"/>
      <c r="H37" s="171"/>
      <c r="I37" s="171"/>
      <c r="O37" s="172">
        <v>1</v>
      </c>
    </row>
    <row r="38" spans="1:104" x14ac:dyDescent="0.2">
      <c r="A38" s="173">
        <v>16</v>
      </c>
      <c r="B38" s="174" t="s">
        <v>117</v>
      </c>
      <c r="C38" s="175" t="s">
        <v>118</v>
      </c>
      <c r="D38" s="176" t="s">
        <v>119</v>
      </c>
      <c r="E38" s="177">
        <v>4.2</v>
      </c>
      <c r="F38" s="177">
        <v>0</v>
      </c>
      <c r="G38" s="178">
        <f>E38*F38</f>
        <v>0</v>
      </c>
      <c r="O38" s="172">
        <v>2</v>
      </c>
      <c r="AA38" s="139">
        <v>12</v>
      </c>
      <c r="AB38" s="139">
        <v>0</v>
      </c>
      <c r="AC38" s="139">
        <v>16</v>
      </c>
      <c r="AZ38" s="139">
        <v>1</v>
      </c>
      <c r="BA38" s="139">
        <f>IF(AZ38=1,G38,0)</f>
        <v>0</v>
      </c>
      <c r="BB38" s="139">
        <f>IF(AZ38=2,G38,0)</f>
        <v>0</v>
      </c>
      <c r="BC38" s="139">
        <f>IF(AZ38=3,G38,0)</f>
        <v>0</v>
      </c>
      <c r="BD38" s="139">
        <f>IF(AZ38=4,G38,0)</f>
        <v>0</v>
      </c>
      <c r="BE38" s="139">
        <f>IF(AZ38=5,G38,0)</f>
        <v>0</v>
      </c>
      <c r="CZ38" s="139">
        <v>0</v>
      </c>
    </row>
    <row r="39" spans="1:104" x14ac:dyDescent="0.2">
      <c r="A39" s="173">
        <v>17</v>
      </c>
      <c r="B39" s="174" t="s">
        <v>120</v>
      </c>
      <c r="C39" s="175" t="s">
        <v>121</v>
      </c>
      <c r="D39" s="176" t="s">
        <v>119</v>
      </c>
      <c r="E39" s="177">
        <v>1.6</v>
      </c>
      <c r="F39" s="177">
        <v>0</v>
      </c>
      <c r="G39" s="178">
        <f>E39*F39</f>
        <v>0</v>
      </c>
      <c r="O39" s="172">
        <v>2</v>
      </c>
      <c r="AA39" s="139">
        <v>12</v>
      </c>
      <c r="AB39" s="139">
        <v>0</v>
      </c>
      <c r="AC39" s="139">
        <v>17</v>
      </c>
      <c r="AZ39" s="139">
        <v>1</v>
      </c>
      <c r="BA39" s="139">
        <f>IF(AZ39=1,G39,0)</f>
        <v>0</v>
      </c>
      <c r="BB39" s="139">
        <f>IF(AZ39=2,G39,0)</f>
        <v>0</v>
      </c>
      <c r="BC39" s="139">
        <f>IF(AZ39=3,G39,0)</f>
        <v>0</v>
      </c>
      <c r="BD39" s="139">
        <f>IF(AZ39=4,G39,0)</f>
        <v>0</v>
      </c>
      <c r="BE39" s="139">
        <f>IF(AZ39=5,G39,0)</f>
        <v>0</v>
      </c>
      <c r="CZ39" s="139">
        <v>0</v>
      </c>
    </row>
    <row r="40" spans="1:104" x14ac:dyDescent="0.2">
      <c r="A40" s="187"/>
      <c r="B40" s="188" t="s">
        <v>68</v>
      </c>
      <c r="C40" s="189" t="str">
        <f>CONCATENATE(B37," ",C37)</f>
        <v>99 Staveništní přesun hmot</v>
      </c>
      <c r="D40" s="187"/>
      <c r="E40" s="190"/>
      <c r="F40" s="190"/>
      <c r="G40" s="191">
        <f>SUM(G37:G39)</f>
        <v>0</v>
      </c>
      <c r="O40" s="172">
        <v>4</v>
      </c>
      <c r="BA40" s="192">
        <f>SUM(BA37:BA39)</f>
        <v>0</v>
      </c>
      <c r="BB40" s="192">
        <f>SUM(BB37:BB39)</f>
        <v>0</v>
      </c>
      <c r="BC40" s="192">
        <f>SUM(BC37:BC39)</f>
        <v>0</v>
      </c>
      <c r="BD40" s="192">
        <f>SUM(BD37:BD39)</f>
        <v>0</v>
      </c>
      <c r="BE40" s="192">
        <f>SUM(BE37:BE39)</f>
        <v>0</v>
      </c>
    </row>
    <row r="41" spans="1:104" x14ac:dyDescent="0.2">
      <c r="A41" s="165" t="s">
        <v>65</v>
      </c>
      <c r="B41" s="166" t="s">
        <v>122</v>
      </c>
      <c r="C41" s="167" t="s">
        <v>123</v>
      </c>
      <c r="D41" s="168"/>
      <c r="E41" s="169"/>
      <c r="F41" s="169"/>
      <c r="G41" s="170"/>
      <c r="H41" s="171"/>
      <c r="I41" s="171"/>
      <c r="O41" s="172">
        <v>1</v>
      </c>
    </row>
    <row r="42" spans="1:104" x14ac:dyDescent="0.2">
      <c r="A42" s="173">
        <v>18</v>
      </c>
      <c r="B42" s="174" t="s">
        <v>124</v>
      </c>
      <c r="C42" s="175" t="s">
        <v>125</v>
      </c>
      <c r="D42" s="176" t="s">
        <v>79</v>
      </c>
      <c r="E42" s="177">
        <v>2.4</v>
      </c>
      <c r="F42" s="177">
        <v>0</v>
      </c>
      <c r="G42" s="178">
        <f>E42*F42</f>
        <v>0</v>
      </c>
      <c r="O42" s="172">
        <v>2</v>
      </c>
      <c r="AA42" s="139">
        <v>12</v>
      </c>
      <c r="AB42" s="139">
        <v>0</v>
      </c>
      <c r="AC42" s="139">
        <v>18</v>
      </c>
      <c r="AZ42" s="139">
        <v>2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0</v>
      </c>
    </row>
    <row r="43" spans="1:104" x14ac:dyDescent="0.2">
      <c r="A43" s="179"/>
      <c r="B43" s="180"/>
      <c r="C43" s="181" t="s">
        <v>126</v>
      </c>
      <c r="D43" s="182"/>
      <c r="E43" s="183">
        <v>2.4</v>
      </c>
      <c r="F43" s="184"/>
      <c r="G43" s="185"/>
      <c r="M43" s="186" t="s">
        <v>126</v>
      </c>
      <c r="O43" s="172"/>
    </row>
    <row r="44" spans="1:104" x14ac:dyDescent="0.2">
      <c r="A44" s="173">
        <v>19</v>
      </c>
      <c r="B44" s="174" t="s">
        <v>127</v>
      </c>
      <c r="C44" s="175" t="s">
        <v>128</v>
      </c>
      <c r="D44" s="176" t="s">
        <v>79</v>
      </c>
      <c r="E44" s="177">
        <v>2.4</v>
      </c>
      <c r="F44" s="177">
        <v>0</v>
      </c>
      <c r="G44" s="178">
        <f>E44*F44</f>
        <v>0</v>
      </c>
      <c r="O44" s="172">
        <v>2</v>
      </c>
      <c r="AA44" s="139">
        <v>12</v>
      </c>
      <c r="AB44" s="139">
        <v>1</v>
      </c>
      <c r="AC44" s="139">
        <v>19</v>
      </c>
      <c r="AZ44" s="139">
        <v>2</v>
      </c>
      <c r="BA44" s="139">
        <f>IF(AZ44=1,G44,0)</f>
        <v>0</v>
      </c>
      <c r="BB44" s="139">
        <f>IF(AZ44=2,G44,0)</f>
        <v>0</v>
      </c>
      <c r="BC44" s="139">
        <f>IF(AZ44=3,G44,0)</f>
        <v>0</v>
      </c>
      <c r="BD44" s="139">
        <f>IF(AZ44=4,G44,0)</f>
        <v>0</v>
      </c>
      <c r="BE44" s="139">
        <f>IF(AZ44=5,G44,0)</f>
        <v>0</v>
      </c>
      <c r="CZ44" s="139">
        <v>4.4999999999999997E-3</v>
      </c>
    </row>
    <row r="45" spans="1:104" x14ac:dyDescent="0.2">
      <c r="A45" s="179"/>
      <c r="B45" s="180"/>
      <c r="C45" s="181" t="s">
        <v>126</v>
      </c>
      <c r="D45" s="182"/>
      <c r="E45" s="183">
        <v>2.4</v>
      </c>
      <c r="F45" s="184"/>
      <c r="G45" s="185"/>
      <c r="M45" s="186" t="s">
        <v>126</v>
      </c>
      <c r="O45" s="172"/>
    </row>
    <row r="46" spans="1:104" x14ac:dyDescent="0.2">
      <c r="A46" s="187"/>
      <c r="B46" s="188" t="s">
        <v>68</v>
      </c>
      <c r="C46" s="189" t="str">
        <f>CONCATENATE(B41," ",C41)</f>
        <v>713 Izolace tepelné</v>
      </c>
      <c r="D46" s="187"/>
      <c r="E46" s="190"/>
      <c r="F46" s="190"/>
      <c r="G46" s="191">
        <f>SUM(G41:G45)</f>
        <v>0</v>
      </c>
      <c r="O46" s="172">
        <v>4</v>
      </c>
      <c r="BA46" s="192">
        <f>SUM(BA41:BA45)</f>
        <v>0</v>
      </c>
      <c r="BB46" s="192">
        <f>SUM(BB41:BB45)</f>
        <v>0</v>
      </c>
      <c r="BC46" s="192">
        <f>SUM(BC41:BC45)</f>
        <v>0</v>
      </c>
      <c r="BD46" s="192">
        <f>SUM(BD41:BD45)</f>
        <v>0</v>
      </c>
      <c r="BE46" s="192">
        <f>SUM(BE41:BE45)</f>
        <v>0</v>
      </c>
    </row>
    <row r="47" spans="1:104" x14ac:dyDescent="0.2">
      <c r="A47" s="165" t="s">
        <v>65</v>
      </c>
      <c r="B47" s="166" t="s">
        <v>129</v>
      </c>
      <c r="C47" s="167" t="s">
        <v>130</v>
      </c>
      <c r="D47" s="168"/>
      <c r="E47" s="169"/>
      <c r="F47" s="169"/>
      <c r="G47" s="170"/>
      <c r="H47" s="171"/>
      <c r="I47" s="171"/>
      <c r="O47" s="172">
        <v>1</v>
      </c>
    </row>
    <row r="48" spans="1:104" x14ac:dyDescent="0.2">
      <c r="A48" s="173">
        <v>20</v>
      </c>
      <c r="B48" s="174" t="s">
        <v>131</v>
      </c>
      <c r="C48" s="175" t="s">
        <v>132</v>
      </c>
      <c r="D48" s="176" t="s">
        <v>73</v>
      </c>
      <c r="E48" s="177">
        <v>3.15</v>
      </c>
      <c r="F48" s="177">
        <v>0</v>
      </c>
      <c r="G48" s="178">
        <f>E48*F48</f>
        <v>0</v>
      </c>
      <c r="O48" s="172">
        <v>2</v>
      </c>
      <c r="AA48" s="139">
        <v>12</v>
      </c>
      <c r="AB48" s="139">
        <v>0</v>
      </c>
      <c r="AC48" s="139">
        <v>20</v>
      </c>
      <c r="AZ48" s="139">
        <v>4</v>
      </c>
      <c r="BA48" s="139">
        <f>IF(AZ48=1,G48,0)</f>
        <v>0</v>
      </c>
      <c r="BB48" s="139">
        <f>IF(AZ48=2,G48,0)</f>
        <v>0</v>
      </c>
      <c r="BC48" s="139">
        <f>IF(AZ48=3,G48,0)</f>
        <v>0</v>
      </c>
      <c r="BD48" s="139">
        <f>IF(AZ48=4,G48,0)</f>
        <v>0</v>
      </c>
      <c r="BE48" s="139">
        <f>IF(AZ48=5,G48,0)</f>
        <v>0</v>
      </c>
      <c r="CZ48" s="139">
        <v>0</v>
      </c>
    </row>
    <row r="49" spans="1:104" x14ac:dyDescent="0.2">
      <c r="A49" s="179"/>
      <c r="B49" s="180"/>
      <c r="C49" s="181" t="s">
        <v>133</v>
      </c>
      <c r="D49" s="182"/>
      <c r="E49" s="183">
        <v>3.15</v>
      </c>
      <c r="F49" s="184"/>
      <c r="G49" s="185"/>
      <c r="M49" s="186" t="s">
        <v>133</v>
      </c>
      <c r="O49" s="172"/>
    </row>
    <row r="50" spans="1:104" ht="22.5" x14ac:dyDescent="0.2">
      <c r="A50" s="173">
        <v>21</v>
      </c>
      <c r="B50" s="174" t="s">
        <v>134</v>
      </c>
      <c r="C50" s="175" t="s">
        <v>135</v>
      </c>
      <c r="D50" s="176" t="s">
        <v>73</v>
      </c>
      <c r="E50" s="177">
        <v>31.5</v>
      </c>
      <c r="F50" s="177">
        <v>0</v>
      </c>
      <c r="G50" s="178">
        <f>E50*F50</f>
        <v>0</v>
      </c>
      <c r="O50" s="172">
        <v>2</v>
      </c>
      <c r="AA50" s="139">
        <v>12</v>
      </c>
      <c r="AB50" s="139">
        <v>0</v>
      </c>
      <c r="AC50" s="139">
        <v>21</v>
      </c>
      <c r="AZ50" s="139">
        <v>4</v>
      </c>
      <c r="BA50" s="139">
        <f>IF(AZ50=1,G50,0)</f>
        <v>0</v>
      </c>
      <c r="BB50" s="139">
        <f>IF(AZ50=2,G50,0)</f>
        <v>0</v>
      </c>
      <c r="BC50" s="139">
        <f>IF(AZ50=3,G50,0)</f>
        <v>0</v>
      </c>
      <c r="BD50" s="139">
        <f>IF(AZ50=4,G50,0)</f>
        <v>0</v>
      </c>
      <c r="BE50" s="139">
        <f>IF(AZ50=5,G50,0)</f>
        <v>0</v>
      </c>
      <c r="CZ50" s="139">
        <v>0</v>
      </c>
    </row>
    <row r="51" spans="1:104" x14ac:dyDescent="0.2">
      <c r="A51" s="179"/>
      <c r="B51" s="180"/>
      <c r="C51" s="181" t="s">
        <v>136</v>
      </c>
      <c r="D51" s="182"/>
      <c r="E51" s="183">
        <v>31.5</v>
      </c>
      <c r="F51" s="184"/>
      <c r="G51" s="185"/>
      <c r="M51" s="186" t="s">
        <v>136</v>
      </c>
      <c r="O51" s="172"/>
    </row>
    <row r="52" spans="1:104" x14ac:dyDescent="0.2">
      <c r="A52" s="187"/>
      <c r="B52" s="188" t="s">
        <v>68</v>
      </c>
      <c r="C52" s="189" t="str">
        <f>CONCATENATE(B47," ",C47)</f>
        <v>M46 Zemní práce při montážích</v>
      </c>
      <c r="D52" s="187"/>
      <c r="E52" s="190"/>
      <c r="F52" s="190"/>
      <c r="G52" s="191">
        <f>SUM(G47:G51)</f>
        <v>0</v>
      </c>
      <c r="O52" s="172">
        <v>4</v>
      </c>
      <c r="BA52" s="192">
        <f>SUM(BA47:BA51)</f>
        <v>0</v>
      </c>
      <c r="BB52" s="192">
        <f>SUM(BB47:BB51)</f>
        <v>0</v>
      </c>
      <c r="BC52" s="192">
        <f>SUM(BC47:BC51)</f>
        <v>0</v>
      </c>
      <c r="BD52" s="192">
        <f>SUM(BD47:BD51)</f>
        <v>0</v>
      </c>
      <c r="BE52" s="192">
        <f>SUM(BE47:BE51)</f>
        <v>0</v>
      </c>
    </row>
    <row r="53" spans="1:104" x14ac:dyDescent="0.2">
      <c r="A53" s="140"/>
      <c r="B53" s="140"/>
      <c r="C53" s="140"/>
      <c r="D53" s="140"/>
      <c r="E53" s="140"/>
      <c r="F53" s="140"/>
      <c r="G53" s="140"/>
    </row>
    <row r="54" spans="1:104" x14ac:dyDescent="0.2">
      <c r="E54" s="139"/>
    </row>
    <row r="55" spans="1:104" x14ac:dyDescent="0.2">
      <c r="E55" s="139"/>
    </row>
    <row r="56" spans="1:104" x14ac:dyDescent="0.2">
      <c r="E56" s="139"/>
    </row>
    <row r="57" spans="1:104" x14ac:dyDescent="0.2">
      <c r="E57" s="139"/>
    </row>
    <row r="58" spans="1:104" x14ac:dyDescent="0.2">
      <c r="E58" s="139"/>
    </row>
    <row r="59" spans="1:104" x14ac:dyDescent="0.2">
      <c r="E59" s="139"/>
    </row>
    <row r="60" spans="1:104" x14ac:dyDescent="0.2">
      <c r="E60" s="139"/>
    </row>
    <row r="61" spans="1:104" x14ac:dyDescent="0.2">
      <c r="E61" s="139"/>
    </row>
    <row r="62" spans="1:104" x14ac:dyDescent="0.2">
      <c r="E62" s="139"/>
    </row>
    <row r="63" spans="1:104" x14ac:dyDescent="0.2">
      <c r="E63" s="139"/>
    </row>
    <row r="64" spans="1:104" x14ac:dyDescent="0.2">
      <c r="E64" s="139"/>
    </row>
    <row r="65" spans="1:7" x14ac:dyDescent="0.2">
      <c r="E65" s="139"/>
    </row>
    <row r="66" spans="1:7" x14ac:dyDescent="0.2">
      <c r="E66" s="139"/>
    </row>
    <row r="67" spans="1:7" x14ac:dyDescent="0.2">
      <c r="E67" s="139"/>
    </row>
    <row r="68" spans="1:7" x14ac:dyDescent="0.2">
      <c r="E68" s="139"/>
    </row>
    <row r="69" spans="1:7" x14ac:dyDescent="0.2">
      <c r="E69" s="139"/>
    </row>
    <row r="70" spans="1:7" x14ac:dyDescent="0.2">
      <c r="E70" s="139"/>
    </row>
    <row r="71" spans="1:7" x14ac:dyDescent="0.2">
      <c r="E71" s="139"/>
    </row>
    <row r="72" spans="1:7" x14ac:dyDescent="0.2">
      <c r="E72" s="139"/>
    </row>
    <row r="73" spans="1:7" x14ac:dyDescent="0.2">
      <c r="E73" s="139"/>
    </row>
    <row r="74" spans="1:7" x14ac:dyDescent="0.2">
      <c r="E74" s="139"/>
    </row>
    <row r="75" spans="1:7" x14ac:dyDescent="0.2">
      <c r="E75" s="139"/>
    </row>
    <row r="76" spans="1:7" x14ac:dyDescent="0.2">
      <c r="A76" s="193"/>
      <c r="B76" s="193"/>
      <c r="C76" s="193"/>
      <c r="D76" s="193"/>
      <c r="E76" s="193"/>
      <c r="F76" s="193"/>
      <c r="G76" s="193"/>
    </row>
    <row r="77" spans="1:7" x14ac:dyDescent="0.2">
      <c r="A77" s="193"/>
      <c r="B77" s="193"/>
      <c r="C77" s="193"/>
      <c r="D77" s="193"/>
      <c r="E77" s="193"/>
      <c r="F77" s="193"/>
      <c r="G77" s="193"/>
    </row>
    <row r="78" spans="1:7" x14ac:dyDescent="0.2">
      <c r="A78" s="193"/>
      <c r="B78" s="193"/>
      <c r="C78" s="193"/>
      <c r="D78" s="193"/>
      <c r="E78" s="193"/>
      <c r="F78" s="193"/>
      <c r="G78" s="193"/>
    </row>
    <row r="79" spans="1:7" x14ac:dyDescent="0.2">
      <c r="A79" s="193"/>
      <c r="B79" s="193"/>
      <c r="C79" s="193"/>
      <c r="D79" s="193"/>
      <c r="E79" s="193"/>
      <c r="F79" s="193"/>
      <c r="G79" s="193"/>
    </row>
    <row r="80" spans="1:7" x14ac:dyDescent="0.2">
      <c r="E80" s="139"/>
    </row>
    <row r="81" spans="5:5" x14ac:dyDescent="0.2">
      <c r="E81" s="139"/>
    </row>
    <row r="82" spans="5:5" x14ac:dyDescent="0.2">
      <c r="E82" s="139"/>
    </row>
    <row r="83" spans="5:5" x14ac:dyDescent="0.2">
      <c r="E83" s="139"/>
    </row>
    <row r="84" spans="5:5" x14ac:dyDescent="0.2">
      <c r="E84" s="139"/>
    </row>
    <row r="85" spans="5:5" x14ac:dyDescent="0.2">
      <c r="E85" s="139"/>
    </row>
    <row r="86" spans="5:5" x14ac:dyDescent="0.2">
      <c r="E86" s="139"/>
    </row>
    <row r="87" spans="5:5" x14ac:dyDescent="0.2">
      <c r="E87" s="139"/>
    </row>
    <row r="88" spans="5:5" x14ac:dyDescent="0.2">
      <c r="E88" s="139"/>
    </row>
    <row r="89" spans="5:5" x14ac:dyDescent="0.2">
      <c r="E89" s="139"/>
    </row>
    <row r="90" spans="5:5" x14ac:dyDescent="0.2">
      <c r="E90" s="139"/>
    </row>
    <row r="91" spans="5:5" x14ac:dyDescent="0.2">
      <c r="E91" s="139"/>
    </row>
    <row r="92" spans="5:5" x14ac:dyDescent="0.2">
      <c r="E92" s="139"/>
    </row>
    <row r="93" spans="5:5" x14ac:dyDescent="0.2">
      <c r="E93" s="139"/>
    </row>
    <row r="94" spans="5:5" x14ac:dyDescent="0.2">
      <c r="E94" s="139"/>
    </row>
    <row r="95" spans="5:5" x14ac:dyDescent="0.2">
      <c r="E95" s="139"/>
    </row>
    <row r="96" spans="5:5" x14ac:dyDescent="0.2">
      <c r="E96" s="139"/>
    </row>
    <row r="97" spans="1:7" x14ac:dyDescent="0.2">
      <c r="E97" s="139"/>
    </row>
    <row r="98" spans="1:7" x14ac:dyDescent="0.2">
      <c r="E98" s="139"/>
    </row>
    <row r="99" spans="1:7" x14ac:dyDescent="0.2">
      <c r="E99" s="139"/>
    </row>
    <row r="100" spans="1:7" x14ac:dyDescent="0.2">
      <c r="E100" s="139"/>
    </row>
    <row r="101" spans="1:7" x14ac:dyDescent="0.2">
      <c r="E101" s="139"/>
    </row>
    <row r="102" spans="1:7" x14ac:dyDescent="0.2">
      <c r="E102" s="139"/>
    </row>
    <row r="103" spans="1:7" x14ac:dyDescent="0.2">
      <c r="E103" s="139"/>
    </row>
    <row r="104" spans="1:7" x14ac:dyDescent="0.2">
      <c r="E104" s="139"/>
    </row>
    <row r="105" spans="1:7" x14ac:dyDescent="0.2">
      <c r="E105" s="139"/>
    </row>
    <row r="106" spans="1:7" x14ac:dyDescent="0.2">
      <c r="E106" s="139"/>
    </row>
    <row r="107" spans="1:7" x14ac:dyDescent="0.2">
      <c r="E107" s="139"/>
    </row>
    <row r="108" spans="1:7" x14ac:dyDescent="0.2">
      <c r="E108" s="139"/>
    </row>
    <row r="109" spans="1:7" x14ac:dyDescent="0.2">
      <c r="E109" s="139"/>
    </row>
    <row r="110" spans="1:7" x14ac:dyDescent="0.2">
      <c r="E110" s="139"/>
    </row>
    <row r="111" spans="1:7" x14ac:dyDescent="0.2">
      <c r="A111" s="194"/>
      <c r="B111" s="194"/>
    </row>
    <row r="112" spans="1:7" x14ac:dyDescent="0.2">
      <c r="A112" s="193"/>
      <c r="B112" s="193"/>
      <c r="C112" s="196"/>
      <c r="D112" s="196"/>
      <c r="E112" s="197"/>
      <c r="F112" s="196"/>
      <c r="G112" s="198"/>
    </row>
    <row r="113" spans="1:7" x14ac:dyDescent="0.2">
      <c r="A113" s="199"/>
      <c r="B113" s="199"/>
      <c r="C113" s="193"/>
      <c r="D113" s="193"/>
      <c r="E113" s="200"/>
      <c r="F113" s="193"/>
      <c r="G113" s="193"/>
    </row>
    <row r="114" spans="1:7" x14ac:dyDescent="0.2">
      <c r="A114" s="193"/>
      <c r="B114" s="193"/>
      <c r="C114" s="193"/>
      <c r="D114" s="193"/>
      <c r="E114" s="200"/>
      <c r="F114" s="193"/>
      <c r="G114" s="193"/>
    </row>
    <row r="115" spans="1:7" x14ac:dyDescent="0.2">
      <c r="A115" s="193"/>
      <c r="B115" s="193"/>
      <c r="C115" s="193"/>
      <c r="D115" s="193"/>
      <c r="E115" s="200"/>
      <c r="F115" s="193"/>
      <c r="G115" s="193"/>
    </row>
    <row r="116" spans="1:7" x14ac:dyDescent="0.2">
      <c r="A116" s="193"/>
      <c r="B116" s="193"/>
      <c r="C116" s="193"/>
      <c r="D116" s="193"/>
      <c r="E116" s="200"/>
      <c r="F116" s="193"/>
      <c r="G116" s="193"/>
    </row>
    <row r="117" spans="1:7" x14ac:dyDescent="0.2">
      <c r="A117" s="193"/>
      <c r="B117" s="193"/>
      <c r="C117" s="193"/>
      <c r="D117" s="193"/>
      <c r="E117" s="200"/>
      <c r="F117" s="193"/>
      <c r="G117" s="193"/>
    </row>
    <row r="118" spans="1:7" x14ac:dyDescent="0.2">
      <c r="A118" s="193"/>
      <c r="B118" s="193"/>
      <c r="C118" s="193"/>
      <c r="D118" s="193"/>
      <c r="E118" s="200"/>
      <c r="F118" s="193"/>
      <c r="G118" s="193"/>
    </row>
    <row r="119" spans="1:7" x14ac:dyDescent="0.2">
      <c r="A119" s="193"/>
      <c r="B119" s="193"/>
      <c r="C119" s="193"/>
      <c r="D119" s="193"/>
      <c r="E119" s="200"/>
      <c r="F119" s="193"/>
      <c r="G119" s="193"/>
    </row>
    <row r="120" spans="1:7" x14ac:dyDescent="0.2">
      <c r="A120" s="193"/>
      <c r="B120" s="193"/>
      <c r="C120" s="193"/>
      <c r="D120" s="193"/>
      <c r="E120" s="200"/>
      <c r="F120" s="193"/>
      <c r="G120" s="193"/>
    </row>
    <row r="121" spans="1:7" x14ac:dyDescent="0.2">
      <c r="A121" s="193"/>
      <c r="B121" s="193"/>
      <c r="C121" s="193"/>
      <c r="D121" s="193"/>
      <c r="E121" s="200"/>
      <c r="F121" s="193"/>
      <c r="G121" s="193"/>
    </row>
    <row r="122" spans="1:7" x14ac:dyDescent="0.2">
      <c r="A122" s="193"/>
      <c r="B122" s="193"/>
      <c r="C122" s="193"/>
      <c r="D122" s="193"/>
      <c r="E122" s="200"/>
      <c r="F122" s="193"/>
      <c r="G122" s="193"/>
    </row>
    <row r="123" spans="1:7" x14ac:dyDescent="0.2">
      <c r="A123" s="193"/>
      <c r="B123" s="193"/>
      <c r="C123" s="193"/>
      <c r="D123" s="193"/>
      <c r="E123" s="200"/>
      <c r="F123" s="193"/>
      <c r="G123" s="193"/>
    </row>
    <row r="124" spans="1:7" x14ac:dyDescent="0.2">
      <c r="A124" s="193"/>
      <c r="B124" s="193"/>
      <c r="C124" s="193"/>
      <c r="D124" s="193"/>
      <c r="E124" s="200"/>
      <c r="F124" s="193"/>
      <c r="G124" s="193"/>
    </row>
    <row r="125" spans="1:7" x14ac:dyDescent="0.2">
      <c r="A125" s="193"/>
      <c r="B125" s="193"/>
      <c r="C125" s="193"/>
      <c r="D125" s="193"/>
      <c r="E125" s="200"/>
      <c r="F125" s="193"/>
      <c r="G125" s="193"/>
    </row>
  </sheetData>
  <mergeCells count="17">
    <mergeCell ref="C43:D43"/>
    <mergeCell ref="C45:D45"/>
    <mergeCell ref="C49:D49"/>
    <mergeCell ref="C51:D51"/>
    <mergeCell ref="C35:D35"/>
    <mergeCell ref="C17:D17"/>
    <mergeCell ref="C19:D19"/>
    <mergeCell ref="C21:D21"/>
    <mergeCell ref="C23:D23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2015-02-26T14:51:12Z</dcterms:created>
  <dcterms:modified xsi:type="dcterms:W3CDTF">2015-02-26T14:56:38Z</dcterms:modified>
</cp:coreProperties>
</file>